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class 1" sheetId="1" r:id="rId1"/>
    <sheet name="class 2" sheetId="2" r:id="rId2"/>
    <sheet name="class 3a" sheetId="3" r:id="rId3"/>
    <sheet name="class 3b" sheetId="4" r:id="rId4"/>
    <sheet name="class 5" sheetId="5" r:id="rId5"/>
    <sheet name="class 6" sheetId="6" r:id="rId6"/>
    <sheet name="Sheet1" sheetId="7" r:id="rId7"/>
    <sheet name="Sheet2" sheetId="8" r:id="rId8"/>
  </sheets>
  <definedNames>
    <definedName name="class1">#REF!</definedName>
    <definedName name="class2">'class 1'!$A$7:$H$10</definedName>
    <definedName name="class3">'class 2'!$B$8:$H$11</definedName>
    <definedName name="class3_1">'class 2'!$A$7:$H$11</definedName>
    <definedName name="class4">'class 3a'!$A$7:$H$18</definedName>
  </definedNames>
  <calcPr fullCalcOnLoad="1"/>
</workbook>
</file>

<file path=xl/sharedStrings.xml><?xml version="1.0" encoding="utf-8"?>
<sst xmlns="http://schemas.openxmlformats.org/spreadsheetml/2006/main" count="245" uniqueCount="117">
  <si>
    <t>BRC Area 9 Dressage To Music Qualifier</t>
  </si>
  <si>
    <t>Class 1</t>
  </si>
  <si>
    <t>Junior Prelim DTM Qualifier</t>
  </si>
  <si>
    <t>Date:</t>
  </si>
  <si>
    <r>
      <t>4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June 2017</t>
    </r>
  </si>
  <si>
    <t>Start Time:</t>
  </si>
  <si>
    <t>Judge:</t>
  </si>
  <si>
    <t>Janet Robinson</t>
  </si>
  <si>
    <t>Rider Name</t>
  </si>
  <si>
    <t>Time</t>
  </si>
  <si>
    <t>Horses Name</t>
  </si>
  <si>
    <t>Riding Club</t>
  </si>
  <si>
    <t>Score</t>
  </si>
  <si>
    <t>Collective</t>
  </si>
  <si>
    <t>Percentage</t>
  </si>
  <si>
    <t>Placing</t>
  </si>
  <si>
    <t>William Collett</t>
  </si>
  <si>
    <t>Billy Bong</t>
  </si>
  <si>
    <t>KLRC</t>
  </si>
  <si>
    <t>1st%</t>
  </si>
  <si>
    <t>Class 2</t>
  </si>
  <si>
    <t>Junior Novice DTM Qualifier</t>
  </si>
  <si>
    <t>Myles Graham</t>
  </si>
  <si>
    <t>Heavenly High Jinks</t>
  </si>
  <si>
    <t>Swindon RC</t>
  </si>
  <si>
    <t>80:8%</t>
  </si>
  <si>
    <r>
      <t>1</t>
    </r>
    <r>
      <rPr>
        <vertAlign val="superscript"/>
        <sz val="16"/>
        <rFont val="Arial"/>
        <family val="2"/>
      </rPr>
      <t>st</t>
    </r>
  </si>
  <si>
    <t>April Joynson</t>
  </si>
  <si>
    <t>Bryntegllwynan Rocky Robin</t>
  </si>
  <si>
    <t>CERC</t>
  </si>
  <si>
    <r>
      <t>2</t>
    </r>
    <r>
      <rPr>
        <vertAlign val="superscript"/>
        <sz val="16"/>
        <rFont val="Arial"/>
        <family val="2"/>
      </rPr>
      <t>nd</t>
    </r>
  </si>
  <si>
    <t xml:space="preserve">William Collett </t>
  </si>
  <si>
    <t>Sheepcote Champion Star</t>
  </si>
  <si>
    <r>
      <t>3</t>
    </r>
    <r>
      <rPr>
        <vertAlign val="superscript"/>
        <sz val="16"/>
        <rFont val="Arial"/>
        <family val="2"/>
      </rPr>
      <t>rd</t>
    </r>
  </si>
  <si>
    <t>Class 3a</t>
  </si>
  <si>
    <t>Senior Novice DTM Qualifier (0pts)</t>
  </si>
  <si>
    <t>Melanie Glover</t>
  </si>
  <si>
    <t>Lakeside Cool Guy</t>
  </si>
  <si>
    <t>FFRC</t>
  </si>
  <si>
    <r>
      <t>4</t>
    </r>
    <r>
      <rPr>
        <vertAlign val="superscript"/>
        <sz val="16"/>
        <rFont val="Arial"/>
        <family val="2"/>
      </rPr>
      <t>th</t>
    </r>
  </si>
  <si>
    <t>Dana Parry</t>
  </si>
  <si>
    <t>Master Ming</t>
  </si>
  <si>
    <t>Linda Knight</t>
  </si>
  <si>
    <t>Orchid</t>
  </si>
  <si>
    <t>VHPS</t>
  </si>
  <si>
    <t>WD</t>
  </si>
  <si>
    <t xml:space="preserve">Poly Fews </t>
  </si>
  <si>
    <t>Digby</t>
  </si>
  <si>
    <t>B&amp;DRC</t>
  </si>
  <si>
    <r>
      <t>5</t>
    </r>
    <r>
      <rPr>
        <vertAlign val="superscript"/>
        <sz val="16"/>
        <rFont val="Arial"/>
        <family val="2"/>
      </rPr>
      <t>th</t>
    </r>
  </si>
  <si>
    <t>Georgina Bryce</t>
  </si>
  <si>
    <t>Trefaldwyn Dylan</t>
  </si>
  <si>
    <t>Bath RC</t>
  </si>
  <si>
    <t>Alex Richards</t>
  </si>
  <si>
    <t>Caminante</t>
  </si>
  <si>
    <t>SVRC</t>
  </si>
  <si>
    <t>Mandy Lee</t>
  </si>
  <si>
    <t>Roberton Shansi</t>
  </si>
  <si>
    <r>
      <t>6</t>
    </r>
    <r>
      <rPr>
        <vertAlign val="superscript"/>
        <sz val="16"/>
        <rFont val="Arial"/>
        <family val="2"/>
      </rPr>
      <t>th</t>
    </r>
  </si>
  <si>
    <t>Sue Jones</t>
  </si>
  <si>
    <t>Preston</t>
  </si>
  <si>
    <t>Class 3b</t>
  </si>
  <si>
    <t>Senior Novice DTM Qualifier</t>
  </si>
  <si>
    <t>Don Collins</t>
  </si>
  <si>
    <t>Sue Hocking</t>
  </si>
  <si>
    <t>Welsh Harmony</t>
  </si>
  <si>
    <r>
      <t>6</t>
    </r>
    <r>
      <rPr>
        <b/>
        <vertAlign val="superscript"/>
        <sz val="16"/>
        <rFont val="Arial"/>
        <family val="2"/>
      </rPr>
      <t>th</t>
    </r>
  </si>
  <si>
    <t>Tiffany Lay</t>
  </si>
  <si>
    <t>Caminito</t>
  </si>
  <si>
    <t>WGRC</t>
  </si>
  <si>
    <t>Julie Venis</t>
  </si>
  <si>
    <t>Crumble Jack</t>
  </si>
  <si>
    <t>Andrea Cox</t>
  </si>
  <si>
    <t>Taffechan Dafyd</t>
  </si>
  <si>
    <t>Sarah Couzens</t>
  </si>
  <si>
    <t>Sand Skier</t>
  </si>
  <si>
    <t>Aimee Conlon</t>
  </si>
  <si>
    <t xml:space="preserve">Tricky Busines </t>
  </si>
  <si>
    <t>Chantelle Bucknell</t>
  </si>
  <si>
    <t>Ballinlis Boy</t>
  </si>
  <si>
    <t>Bath</t>
  </si>
  <si>
    <t>Jenny Watkins</t>
  </si>
  <si>
    <t>Rolex Free</t>
  </si>
  <si>
    <t>Class 5</t>
  </si>
  <si>
    <t>Senior / Junior Elementary DTM qualifier</t>
  </si>
  <si>
    <t>Andrea Hessay</t>
  </si>
  <si>
    <t>Carolyn Taylor</t>
  </si>
  <si>
    <t>Nibeley Ferrero</t>
  </si>
  <si>
    <t>Sarah Witchell</t>
  </si>
  <si>
    <t>Spot On VIII</t>
  </si>
  <si>
    <t>Tricky Business</t>
  </si>
  <si>
    <t xml:space="preserve">Daphne Smith </t>
  </si>
  <si>
    <t>Gorgeous</t>
  </si>
  <si>
    <t>Helen Vitale</t>
  </si>
  <si>
    <t>Dresscode Cocktail</t>
  </si>
  <si>
    <t>Janet Stares</t>
  </si>
  <si>
    <t>Class 6</t>
  </si>
  <si>
    <t>Senior / Junior Medium PYO DTM qualifier</t>
  </si>
  <si>
    <t>Katherine Oldfield (Medium)</t>
  </si>
  <si>
    <t>Lionheart Xanthius of Phythia</t>
  </si>
  <si>
    <t>April Joynson (Medium)</t>
  </si>
  <si>
    <t>Frenchie</t>
  </si>
  <si>
    <t>Kim Walker (Medium)</t>
  </si>
  <si>
    <t>Max</t>
  </si>
  <si>
    <t>Anne Peters (Adv Med)</t>
  </si>
  <si>
    <t>Wilhemina</t>
  </si>
  <si>
    <t>Katherine Oldfield (Adv Med)</t>
  </si>
  <si>
    <t>24hrs</t>
  </si>
  <si>
    <t>12hrs</t>
  </si>
  <si>
    <t>1hr</t>
  </si>
  <si>
    <t>1minute</t>
  </si>
  <si>
    <t>3minutes</t>
  </si>
  <si>
    <t>4minutes</t>
  </si>
  <si>
    <t>5minutes</t>
  </si>
  <si>
    <t>6minutes</t>
  </si>
  <si>
    <t>7minutes</t>
  </si>
  <si>
    <t>8minutes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</si>
</sst>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0.00%"/>
    <numFmt numFmtId="167" formatCode="0%"/>
  </numFmts>
  <fonts count="5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 horizontal="left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7" xfId="0" applyFont="1" applyBorder="1" applyAlignment="1">
      <alignment/>
    </xf>
    <xf numFmtId="166" fontId="1" fillId="0" borderId="7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4" fontId="0" fillId="0" borderId="9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4" fontId="1" fillId="0" borderId="13" xfId="0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164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164" fontId="1" fillId="0" borderId="16" xfId="0" applyFont="1" applyBorder="1" applyAlignment="1">
      <alignment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7" fontId="1" fillId="0" borderId="19" xfId="0" applyNumberFormat="1" applyFont="1" applyBorder="1" applyAlignment="1">
      <alignment/>
    </xf>
    <xf numFmtId="164" fontId="1" fillId="0" borderId="20" xfId="0" applyFont="1" applyBorder="1" applyAlignment="1">
      <alignment/>
    </xf>
    <xf numFmtId="165" fontId="1" fillId="0" borderId="2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4" fontId="1" fillId="0" borderId="22" xfId="0" applyFont="1" applyBorder="1" applyAlignment="1">
      <alignment/>
    </xf>
    <xf numFmtId="166" fontId="1" fillId="0" borderId="22" xfId="0" applyNumberFormat="1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167" fontId="1" fillId="0" borderId="22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4" fontId="1" fillId="0" borderId="23" xfId="0" applyFont="1" applyBorder="1" applyAlignment="1">
      <alignment/>
    </xf>
    <xf numFmtId="164" fontId="2" fillId="0" borderId="24" xfId="0" applyFont="1" applyBorder="1" applyAlignment="1">
      <alignment/>
    </xf>
    <xf numFmtId="165" fontId="2" fillId="0" borderId="24" xfId="0" applyNumberFormat="1" applyFont="1" applyBorder="1" applyAlignment="1">
      <alignment horizontal="left"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2" fillId="0" borderId="28" xfId="0" applyNumberFormat="1" applyFont="1" applyBorder="1" applyAlignment="1">
      <alignment horizontal="left"/>
    </xf>
    <xf numFmtId="164" fontId="2" fillId="0" borderId="29" xfId="0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1" fillId="0" borderId="13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H8" sqref="H8"/>
    </sheetView>
  </sheetViews>
  <sheetFormatPr defaultColWidth="9.140625" defaultRowHeight="12.75"/>
  <cols>
    <col min="1" max="1" width="37.7109375" style="1" customWidth="1"/>
    <col min="2" max="2" width="32.421875" style="2" customWidth="1"/>
    <col min="3" max="3" width="31.8515625" style="3" customWidth="1"/>
    <col min="4" max="4" width="24.7109375" style="3" customWidth="1"/>
    <col min="5" max="5" width="16.421875" style="3" customWidth="1"/>
    <col min="6" max="6" width="17.140625" style="3" customWidth="1"/>
    <col min="7" max="7" width="18.00390625" style="3" customWidth="1"/>
    <col min="8" max="8" width="14.8515625" style="3" customWidth="1"/>
    <col min="9" max="16384" width="9.14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ht="20.25">
      <c r="A2" s="5"/>
      <c r="B2" s="5"/>
      <c r="C2" s="5"/>
      <c r="D2" s="5"/>
      <c r="E2" s="5"/>
      <c r="F2" s="5"/>
      <c r="G2" s="5"/>
      <c r="H2" s="5"/>
    </row>
    <row r="3" spans="1:5" ht="20.25">
      <c r="A3" s="6" t="s">
        <v>1</v>
      </c>
      <c r="B3"/>
      <c r="C3" s="7"/>
      <c r="D3" s="7"/>
      <c r="E3" s="8"/>
    </row>
    <row r="4" spans="1:5" ht="23.25">
      <c r="A4" s="9" t="s">
        <v>2</v>
      </c>
      <c r="B4" s="9"/>
      <c r="C4" s="7" t="s">
        <v>3</v>
      </c>
      <c r="D4" s="7"/>
      <c r="E4" s="7" t="s">
        <v>4</v>
      </c>
    </row>
    <row r="5" spans="1:5" ht="20.25">
      <c r="A5" s="6" t="s">
        <v>5</v>
      </c>
      <c r="B5" s="6">
        <v>0.4166666666666667</v>
      </c>
      <c r="C5" s="7" t="s">
        <v>6</v>
      </c>
      <c r="D5" s="7"/>
      <c r="E5" s="7" t="s">
        <v>7</v>
      </c>
    </row>
    <row r="6" ht="21">
      <c r="A6" s="10"/>
    </row>
    <row r="7" spans="1:8" ht="21">
      <c r="A7" s="11" t="s">
        <v>8</v>
      </c>
      <c r="B7" s="12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4" t="s">
        <v>15</v>
      </c>
    </row>
    <row r="8" spans="1:8" ht="20.25">
      <c r="A8" s="15" t="s">
        <v>16</v>
      </c>
      <c r="B8" s="16">
        <f>B5</f>
        <v>0.4166666666666667</v>
      </c>
      <c r="C8" s="17" t="s">
        <v>17</v>
      </c>
      <c r="D8" s="17" t="s">
        <v>18</v>
      </c>
      <c r="E8" s="18"/>
      <c r="F8" s="18"/>
      <c r="G8" s="19">
        <v>0.7140000000000001</v>
      </c>
      <c r="H8" s="20" t="s">
        <v>19</v>
      </c>
    </row>
    <row r="9" spans="1:8" ht="20.25">
      <c r="A9" s="21"/>
      <c r="B9" s="22">
        <f>B8+Sheet1!$B$12</f>
        <v>0.4222222222222222</v>
      </c>
      <c r="C9" s="23"/>
      <c r="D9" s="24"/>
      <c r="E9" s="25"/>
      <c r="F9" s="25"/>
      <c r="G9" s="26"/>
      <c r="H9" s="27"/>
    </row>
    <row r="10" spans="1:8" ht="21">
      <c r="A10" s="28"/>
      <c r="B10" s="29"/>
      <c r="C10" s="30"/>
      <c r="D10" s="30"/>
      <c r="E10" s="30"/>
      <c r="F10" s="30"/>
      <c r="G10" s="31"/>
      <c r="H10" s="32"/>
    </row>
    <row r="11" spans="1:8" ht="20.25" hidden="1">
      <c r="A11" s="33"/>
      <c r="B11" s="34"/>
      <c r="C11" s="35"/>
      <c r="D11" s="35"/>
      <c r="E11" s="35"/>
      <c r="F11" s="36"/>
      <c r="G11" s="37"/>
      <c r="H11" s="38"/>
    </row>
    <row r="12" spans="1:10" ht="20.25" hidden="1">
      <c r="A12" s="39"/>
      <c r="B12" s="40"/>
      <c r="C12" s="25"/>
      <c r="D12" s="25"/>
      <c r="E12" s="25"/>
      <c r="F12" s="41"/>
      <c r="G12" s="42"/>
      <c r="H12" s="43"/>
      <c r="J12" s="44"/>
    </row>
    <row r="13" spans="1:8" ht="20.25" hidden="1">
      <c r="A13" s="39"/>
      <c r="B13" s="40"/>
      <c r="C13" s="25"/>
      <c r="D13" s="25"/>
      <c r="E13" s="25"/>
      <c r="F13" s="41"/>
      <c r="G13" s="45"/>
      <c r="H13" s="43"/>
    </row>
    <row r="14" spans="1:8" ht="20.25" hidden="1">
      <c r="A14" s="39"/>
      <c r="B14" s="40"/>
      <c r="C14" s="25"/>
      <c r="D14" s="25"/>
      <c r="E14" s="25"/>
      <c r="F14" s="41"/>
      <c r="G14" s="41"/>
      <c r="H14" s="43"/>
    </row>
    <row r="15" spans="1:8" ht="20.25" hidden="1">
      <c r="A15" s="39"/>
      <c r="B15" s="40"/>
      <c r="C15" s="25"/>
      <c r="D15" s="25"/>
      <c r="E15" s="25"/>
      <c r="F15" s="41"/>
      <c r="G15" s="42"/>
      <c r="H15" s="43"/>
    </row>
    <row r="16" spans="1:8" ht="20.25" hidden="1">
      <c r="A16" s="39"/>
      <c r="B16" s="40"/>
      <c r="C16" s="25"/>
      <c r="D16" s="25"/>
      <c r="E16" s="25"/>
      <c r="F16" s="41"/>
      <c r="G16" s="42"/>
      <c r="H16" s="43"/>
    </row>
    <row r="17" spans="1:8" ht="20.25" hidden="1">
      <c r="A17" s="39"/>
      <c r="B17" s="46"/>
      <c r="C17" s="30"/>
      <c r="D17" s="30"/>
      <c r="E17" s="30"/>
      <c r="F17" s="47"/>
      <c r="G17" s="47"/>
      <c r="H17" s="32"/>
    </row>
  </sheetData>
  <sheetProtection selectLockedCells="1" selectUnlockedCells="1"/>
  <mergeCells count="1">
    <mergeCell ref="A1:H1"/>
  </mergeCells>
  <printOptions horizontalCentered="1" verticalCentered="1"/>
  <pageMargins left="0.5097222222222222" right="0.5" top="0.4201388888888889" bottom="0.55972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5" zoomScaleNormal="75" workbookViewId="0" topLeftCell="A1">
      <selection activeCell="Q22" sqref="Q22"/>
    </sheetView>
  </sheetViews>
  <sheetFormatPr defaultColWidth="9.140625" defaultRowHeight="12.75"/>
  <cols>
    <col min="1" max="1" width="45.28125" style="1" customWidth="1"/>
    <col min="2" max="2" width="28.140625" style="2" customWidth="1"/>
    <col min="3" max="3" width="42.7109375" style="3" customWidth="1"/>
    <col min="4" max="4" width="35.28125" style="3" customWidth="1"/>
    <col min="5" max="5" width="16.421875" style="3" customWidth="1"/>
    <col min="6" max="6" width="17.140625" style="3" customWidth="1"/>
    <col min="7" max="7" width="18.00390625" style="3" customWidth="1"/>
    <col min="8" max="8" width="14.28125" style="3" customWidth="1"/>
    <col min="9" max="16384" width="9.14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ht="20.25">
      <c r="A2" s="5"/>
      <c r="B2" s="5"/>
      <c r="E2" s="5"/>
      <c r="F2" s="5"/>
      <c r="G2" s="5"/>
      <c r="H2" s="5"/>
    </row>
    <row r="3" spans="1:5" ht="20.25">
      <c r="A3" s="6" t="s">
        <v>20</v>
      </c>
      <c r="B3" s="9"/>
      <c r="C3" s="7"/>
      <c r="D3" s="7"/>
      <c r="E3" s="8"/>
    </row>
    <row r="4" spans="1:5" ht="23.25">
      <c r="A4" s="6" t="s">
        <v>21</v>
      </c>
      <c r="B4" s="9"/>
      <c r="C4" s="7" t="s">
        <v>3</v>
      </c>
      <c r="D4" s="7"/>
      <c r="E4" s="7" t="s">
        <v>4</v>
      </c>
    </row>
    <row r="5" spans="1:5" ht="20.25">
      <c r="A5" s="6" t="s">
        <v>5</v>
      </c>
      <c r="B5" s="6">
        <v>0.4236111111111111</v>
      </c>
      <c r="C5" s="7" t="s">
        <v>6</v>
      </c>
      <c r="D5" s="7"/>
      <c r="E5" s="7" t="s">
        <v>7</v>
      </c>
    </row>
    <row r="6" spans="1:7" ht="20.25">
      <c r="A6" s="6"/>
      <c r="B6" s="10"/>
      <c r="E6" s="7"/>
      <c r="F6" s="7"/>
      <c r="G6" s="7"/>
    </row>
    <row r="7" spans="1:8" ht="20.25">
      <c r="A7" s="48" t="s">
        <v>8</v>
      </c>
      <c r="B7" s="49" t="s">
        <v>9</v>
      </c>
      <c r="C7" s="50" t="s">
        <v>10</v>
      </c>
      <c r="D7" s="50" t="s">
        <v>11</v>
      </c>
      <c r="E7" s="50" t="s">
        <v>12</v>
      </c>
      <c r="F7" s="50" t="s">
        <v>13</v>
      </c>
      <c r="G7" s="50" t="s">
        <v>14</v>
      </c>
      <c r="H7" s="51" t="s">
        <v>15</v>
      </c>
    </row>
    <row r="8" spans="1:8" ht="21.75">
      <c r="A8" s="52" t="s">
        <v>22</v>
      </c>
      <c r="B8" s="16">
        <f>B5</f>
        <v>0.4236111111111111</v>
      </c>
      <c r="C8" s="18" t="s">
        <v>23</v>
      </c>
      <c r="D8" s="18" t="s">
        <v>24</v>
      </c>
      <c r="E8" s="18"/>
      <c r="F8" s="18"/>
      <c r="G8" s="19" t="s">
        <v>25</v>
      </c>
      <c r="H8" s="20" t="s">
        <v>26</v>
      </c>
    </row>
    <row r="9" spans="1:8" ht="21.75">
      <c r="A9" s="53" t="s">
        <v>27</v>
      </c>
      <c r="B9" s="22">
        <f>B8+Sheet1!$B$12</f>
        <v>0.42916666666666664</v>
      </c>
      <c r="C9" s="25" t="s">
        <v>28</v>
      </c>
      <c r="D9" s="25" t="s">
        <v>29</v>
      </c>
      <c r="E9" s="25"/>
      <c r="F9" s="25"/>
      <c r="G9" s="26">
        <v>0.767</v>
      </c>
      <c r="H9" s="27" t="s">
        <v>30</v>
      </c>
    </row>
    <row r="10" spans="1:8" ht="21.75">
      <c r="A10" s="54" t="s">
        <v>31</v>
      </c>
      <c r="B10" s="22">
        <f>B9+Sheet1!$B$12</f>
        <v>0.4347222222222222</v>
      </c>
      <c r="C10" s="35" t="s">
        <v>32</v>
      </c>
      <c r="D10" s="25" t="s">
        <v>18</v>
      </c>
      <c r="E10" s="25"/>
      <c r="F10" s="25"/>
      <c r="G10" s="26">
        <v>0.7190000000000001</v>
      </c>
      <c r="H10" s="43" t="s">
        <v>33</v>
      </c>
    </row>
    <row r="11" spans="1:8" ht="20.25">
      <c r="A11" s="54"/>
      <c r="B11" s="22">
        <f>B10+Sheet1!$B$12</f>
        <v>0.4402777777777777</v>
      </c>
      <c r="C11" s="25"/>
      <c r="D11" s="24"/>
      <c r="E11" s="25"/>
      <c r="F11" s="25"/>
      <c r="G11" s="26"/>
      <c r="H11" s="43"/>
    </row>
    <row r="12" spans="1:8" ht="20.25">
      <c r="A12" s="55"/>
      <c r="B12" s="29"/>
      <c r="C12" s="30"/>
      <c r="D12" s="30"/>
      <c r="E12" s="30"/>
      <c r="F12" s="30"/>
      <c r="G12" s="31"/>
      <c r="H12" s="32"/>
    </row>
    <row r="13" spans="1:8" ht="20.25">
      <c r="A13" s="56"/>
      <c r="B13" s="57"/>
      <c r="C13" s="58"/>
      <c r="D13" s="58"/>
      <c r="E13" s="58"/>
      <c r="F13" s="58"/>
      <c r="G13" s="59"/>
      <c r="H13" s="58"/>
    </row>
    <row r="14" spans="1:8" ht="20.25" hidden="1">
      <c r="A14" s="33"/>
      <c r="B14" s="34"/>
      <c r="C14" s="35"/>
      <c r="D14" s="35"/>
      <c r="E14" s="35"/>
      <c r="F14" s="36"/>
      <c r="G14" s="37"/>
      <c r="H14" s="38"/>
    </row>
    <row r="15" spans="1:10" ht="20.25" hidden="1">
      <c r="A15" s="39"/>
      <c r="B15" s="40"/>
      <c r="C15" s="25"/>
      <c r="D15" s="25"/>
      <c r="E15" s="25"/>
      <c r="F15" s="41"/>
      <c r="G15" s="42"/>
      <c r="H15" s="43"/>
      <c r="J15" s="44"/>
    </row>
    <row r="16" spans="1:8" ht="20.25" hidden="1">
      <c r="A16" s="39"/>
      <c r="B16" s="40"/>
      <c r="C16" s="25"/>
      <c r="D16" s="25"/>
      <c r="E16" s="25"/>
      <c r="F16" s="41"/>
      <c r="G16" s="45"/>
      <c r="H16" s="43"/>
    </row>
    <row r="17" spans="1:8" ht="20.25" hidden="1">
      <c r="A17" s="39"/>
      <c r="B17" s="40"/>
      <c r="C17" s="25"/>
      <c r="D17" s="25"/>
      <c r="E17" s="25"/>
      <c r="F17" s="41"/>
      <c r="G17" s="41"/>
      <c r="H17" s="43"/>
    </row>
    <row r="18" spans="1:8" ht="20.25" hidden="1">
      <c r="A18" s="39"/>
      <c r="B18" s="40"/>
      <c r="C18" s="25"/>
      <c r="D18" s="25"/>
      <c r="E18" s="25"/>
      <c r="F18" s="41"/>
      <c r="G18" s="42"/>
      <c r="H18" s="43"/>
    </row>
    <row r="19" spans="1:8" ht="20.25" hidden="1">
      <c r="A19" s="39"/>
      <c r="B19" s="40"/>
      <c r="C19" s="25"/>
      <c r="D19" s="25"/>
      <c r="E19" s="25"/>
      <c r="F19" s="41"/>
      <c r="G19" s="42"/>
      <c r="H19" s="43"/>
    </row>
    <row r="20" spans="1:8" ht="20.25" hidden="1">
      <c r="A20" s="39"/>
      <c r="B20" s="46"/>
      <c r="C20" s="30"/>
      <c r="D20" s="30"/>
      <c r="E20" s="30"/>
      <c r="F20" s="47"/>
      <c r="G20" s="47"/>
      <c r="H20" s="32"/>
    </row>
  </sheetData>
  <sheetProtection selectLockedCells="1" selectUnlockedCells="1"/>
  <mergeCells count="1">
    <mergeCell ref="A1:H1"/>
  </mergeCells>
  <printOptions horizontalCentered="1" verticalCentered="1"/>
  <pageMargins left="0.5097222222222222" right="0.5" top="0.4201388888888889" bottom="0.559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H16" sqref="H16"/>
    </sheetView>
  </sheetViews>
  <sheetFormatPr defaultColWidth="9.140625" defaultRowHeight="12.75"/>
  <cols>
    <col min="1" max="1" width="36.7109375" style="1" customWidth="1"/>
    <col min="2" max="2" width="30.7109375" style="2" customWidth="1"/>
    <col min="3" max="3" width="41.28125" style="3" customWidth="1"/>
    <col min="4" max="4" width="34.00390625" style="3" customWidth="1"/>
    <col min="5" max="5" width="16.421875" style="3" customWidth="1"/>
    <col min="6" max="6" width="15.57421875" style="3" customWidth="1"/>
    <col min="7" max="7" width="18.00390625" style="3" customWidth="1"/>
    <col min="8" max="8" width="17.140625" style="3" customWidth="1"/>
    <col min="9" max="16384" width="9.14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ht="20.25">
      <c r="A2" s="5"/>
      <c r="B2" s="5"/>
      <c r="C2" s="5"/>
      <c r="D2" s="5"/>
      <c r="E2" s="5"/>
      <c r="F2" s="5"/>
      <c r="G2" s="5"/>
      <c r="H2" s="5"/>
    </row>
    <row r="3" spans="1:5" ht="20.25">
      <c r="A3" s="6" t="s">
        <v>34</v>
      </c>
      <c r="B3" s="9"/>
      <c r="C3" s="7"/>
      <c r="D3" s="7"/>
      <c r="E3" s="8"/>
    </row>
    <row r="4" spans="1:5" ht="23.25">
      <c r="A4" s="6" t="s">
        <v>35</v>
      </c>
      <c r="B4" s="9"/>
      <c r="C4" s="7" t="s">
        <v>3</v>
      </c>
      <c r="D4" s="7"/>
      <c r="E4" s="7" t="s">
        <v>4</v>
      </c>
    </row>
    <row r="5" spans="1:5" ht="20.25">
      <c r="A5" s="6" t="s">
        <v>5</v>
      </c>
      <c r="B5" s="6">
        <v>0.4513888888888889</v>
      </c>
      <c r="C5" s="7" t="s">
        <v>6</v>
      </c>
      <c r="D5" s="7"/>
      <c r="E5" s="7" t="s">
        <v>7</v>
      </c>
    </row>
    <row r="6" spans="1:7" ht="20.25">
      <c r="A6" s="6"/>
      <c r="B6" s="10"/>
      <c r="E6" s="7"/>
      <c r="F6" s="7"/>
      <c r="G6" s="7"/>
    </row>
    <row r="7" spans="1:8" ht="20.25">
      <c r="A7" s="13" t="s">
        <v>8</v>
      </c>
      <c r="B7" s="60" t="s">
        <v>9</v>
      </c>
      <c r="C7" s="13" t="s">
        <v>10</v>
      </c>
      <c r="D7" s="13" t="s">
        <v>11</v>
      </c>
      <c r="E7" s="13" t="s">
        <v>12</v>
      </c>
      <c r="F7" s="61" t="s">
        <v>13</v>
      </c>
      <c r="G7" s="61" t="s">
        <v>14</v>
      </c>
      <c r="H7" s="14" t="s">
        <v>15</v>
      </c>
    </row>
    <row r="8" spans="1:8" ht="20.25">
      <c r="A8" s="62"/>
      <c r="B8" s="63"/>
      <c r="C8" s="64"/>
      <c r="D8" s="64"/>
      <c r="E8" s="64"/>
      <c r="F8" s="64"/>
      <c r="G8" s="64"/>
      <c r="H8" s="65"/>
    </row>
    <row r="9" spans="1:8" ht="21.75">
      <c r="A9" s="53" t="s">
        <v>36</v>
      </c>
      <c r="B9" s="22">
        <f>B5</f>
        <v>0.4513888888888889</v>
      </c>
      <c r="C9" s="25" t="s">
        <v>37</v>
      </c>
      <c r="D9" s="25" t="s">
        <v>38</v>
      </c>
      <c r="E9" s="25"/>
      <c r="F9" s="25"/>
      <c r="G9" s="26">
        <v>0.6559999999999999</v>
      </c>
      <c r="H9" s="27" t="s">
        <v>39</v>
      </c>
    </row>
    <row r="10" spans="1:8" ht="21.75">
      <c r="A10" s="53" t="s">
        <v>40</v>
      </c>
      <c r="B10" s="22">
        <f>B9+Sheet1!$B$12</f>
        <v>0.45694444444444443</v>
      </c>
      <c r="C10" s="25" t="s">
        <v>41</v>
      </c>
      <c r="D10" s="25" t="s">
        <v>38</v>
      </c>
      <c r="E10" s="25"/>
      <c r="F10" s="25"/>
      <c r="G10" s="26">
        <v>0.6609999999999999</v>
      </c>
      <c r="H10" s="27" t="s">
        <v>33</v>
      </c>
    </row>
    <row r="11" spans="1:8" ht="20.25">
      <c r="A11" s="53" t="s">
        <v>42</v>
      </c>
      <c r="B11" s="22">
        <f>B10+Sheet1!$B$12</f>
        <v>0.46249999999999997</v>
      </c>
      <c r="C11" s="25" t="s">
        <v>43</v>
      </c>
      <c r="D11" s="24" t="s">
        <v>44</v>
      </c>
      <c r="E11" s="25"/>
      <c r="F11" s="25"/>
      <c r="G11" s="26"/>
      <c r="H11" s="43" t="s">
        <v>45</v>
      </c>
    </row>
    <row r="12" spans="1:8" ht="21.75">
      <c r="A12" s="53" t="s">
        <v>46</v>
      </c>
      <c r="B12" s="22">
        <f>B11+Sheet1!$B$12</f>
        <v>0.4680555555555555</v>
      </c>
      <c r="C12" s="25" t="s">
        <v>47</v>
      </c>
      <c r="D12" s="25" t="s">
        <v>48</v>
      </c>
      <c r="E12" s="25"/>
      <c r="F12" s="25"/>
      <c r="G12" s="26">
        <v>0.639</v>
      </c>
      <c r="H12" s="43" t="s">
        <v>49</v>
      </c>
    </row>
    <row r="13" spans="1:8" ht="21.75">
      <c r="A13" s="53" t="s">
        <v>50</v>
      </c>
      <c r="B13" s="22">
        <f>B12+Sheet1!$B$12</f>
        <v>0.47361111111111104</v>
      </c>
      <c r="C13" s="25" t="s">
        <v>51</v>
      </c>
      <c r="D13" s="25" t="s">
        <v>52</v>
      </c>
      <c r="E13" s="25"/>
      <c r="F13" s="25"/>
      <c r="G13" s="26">
        <v>0.778</v>
      </c>
      <c r="H13" s="43" t="s">
        <v>26</v>
      </c>
    </row>
    <row r="14" spans="1:8" ht="21.75">
      <c r="A14" s="53" t="s">
        <v>53</v>
      </c>
      <c r="B14" s="22">
        <f>B13+Sheet1!$B$12</f>
        <v>0.4791666666666666</v>
      </c>
      <c r="C14" s="25" t="s">
        <v>54</v>
      </c>
      <c r="D14" s="25" t="s">
        <v>55</v>
      </c>
      <c r="E14" s="25"/>
      <c r="F14" s="25"/>
      <c r="G14" s="26">
        <v>0.6829999999999999</v>
      </c>
      <c r="H14" s="43" t="s">
        <v>30</v>
      </c>
    </row>
    <row r="15" spans="1:8" ht="21.75">
      <c r="A15" s="53" t="s">
        <v>56</v>
      </c>
      <c r="B15" s="22">
        <f>B14+Sheet1!$B$12</f>
        <v>0.4847222222222221</v>
      </c>
      <c r="C15" s="25" t="s">
        <v>57</v>
      </c>
      <c r="D15" s="25" t="s">
        <v>55</v>
      </c>
      <c r="E15" s="25"/>
      <c r="F15" s="25"/>
      <c r="G15" s="26">
        <v>0.6</v>
      </c>
      <c r="H15" s="43" t="s">
        <v>58</v>
      </c>
    </row>
    <row r="16" spans="1:8" ht="20.25">
      <c r="A16" s="53" t="s">
        <v>59</v>
      </c>
      <c r="B16" s="22">
        <f>B15+Sheet1!$B$12</f>
        <v>0.49027777777777765</v>
      </c>
      <c r="C16" s="25" t="s">
        <v>60</v>
      </c>
      <c r="D16" s="25" t="s">
        <v>55</v>
      </c>
      <c r="E16" s="25"/>
      <c r="F16" s="25"/>
      <c r="G16" s="26"/>
      <c r="H16" s="43" t="s">
        <v>45</v>
      </c>
    </row>
    <row r="17" spans="1:8" ht="20.25">
      <c r="A17" s="53"/>
      <c r="B17" s="22">
        <f>B16+Sheet1!$B$12</f>
        <v>0.4958333333333332</v>
      </c>
      <c r="C17" s="25"/>
      <c r="D17" s="25"/>
      <c r="E17" s="25"/>
      <c r="F17" s="25"/>
      <c r="G17" s="26"/>
      <c r="H17" s="43"/>
    </row>
    <row r="18" spans="1:8" ht="20.25">
      <c r="A18" s="66"/>
      <c r="B18" s="29"/>
      <c r="C18" s="30"/>
      <c r="D18" s="30"/>
      <c r="E18" s="30"/>
      <c r="F18" s="30"/>
      <c r="G18" s="31"/>
      <c r="H18" s="32"/>
    </row>
    <row r="19" spans="1:8" ht="20.25" hidden="1">
      <c r="A19" s="33"/>
      <c r="B19" s="34"/>
      <c r="C19" s="35"/>
      <c r="D19" s="35"/>
      <c r="E19" s="35"/>
      <c r="F19" s="36"/>
      <c r="G19" s="37"/>
      <c r="H19" s="38"/>
    </row>
    <row r="20" spans="1:10" ht="20.25" hidden="1">
      <c r="A20" s="39"/>
      <c r="B20" s="40"/>
      <c r="C20" s="25"/>
      <c r="D20" s="25"/>
      <c r="E20" s="25"/>
      <c r="F20" s="41"/>
      <c r="G20" s="42"/>
      <c r="H20" s="43"/>
      <c r="J20" s="44"/>
    </row>
    <row r="21" spans="1:8" ht="20.25" hidden="1">
      <c r="A21" s="39"/>
      <c r="B21" s="40"/>
      <c r="C21" s="25"/>
      <c r="D21" s="25"/>
      <c r="E21" s="25"/>
      <c r="F21" s="41"/>
      <c r="G21" s="45"/>
      <c r="H21" s="43"/>
    </row>
    <row r="22" spans="1:8" ht="20.25" hidden="1">
      <c r="A22" s="39"/>
      <c r="B22" s="40"/>
      <c r="C22" s="25"/>
      <c r="D22" s="25"/>
      <c r="E22" s="25"/>
      <c r="F22" s="41"/>
      <c r="G22" s="41"/>
      <c r="H22" s="43"/>
    </row>
    <row r="23" spans="1:8" ht="20.25" hidden="1">
      <c r="A23" s="39"/>
      <c r="B23" s="40"/>
      <c r="C23" s="25"/>
      <c r="D23" s="25"/>
      <c r="E23" s="25"/>
      <c r="F23" s="41"/>
      <c r="G23" s="42"/>
      <c r="H23" s="43"/>
    </row>
    <row r="24" spans="1:8" ht="20.25" hidden="1">
      <c r="A24" s="39"/>
      <c r="B24" s="40"/>
      <c r="C24" s="25"/>
      <c r="D24" s="25"/>
      <c r="E24" s="25"/>
      <c r="F24" s="41"/>
      <c r="G24" s="42"/>
      <c r="H24" s="43"/>
    </row>
    <row r="25" spans="1:8" ht="20.25" hidden="1">
      <c r="A25" s="39"/>
      <c r="B25" s="46"/>
      <c r="C25" s="30"/>
      <c r="D25" s="30"/>
      <c r="E25" s="30"/>
      <c r="F25" s="47"/>
      <c r="G25" s="47"/>
      <c r="H25" s="32"/>
    </row>
  </sheetData>
  <sheetProtection selectLockedCells="1" selectUnlockedCells="1"/>
  <mergeCells count="1">
    <mergeCell ref="A1:H1"/>
  </mergeCells>
  <printOptions horizontalCentered="1" verticalCentered="1"/>
  <pageMargins left="0.5097222222222222" right="0.5" top="0.4201388888888889" bottom="0.5597222222222222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H16" sqref="H16"/>
    </sheetView>
  </sheetViews>
  <sheetFormatPr defaultColWidth="9.140625" defaultRowHeight="12.75"/>
  <cols>
    <col min="1" max="1" width="36.7109375" style="1" customWidth="1"/>
    <col min="2" max="2" width="30.7109375" style="2" customWidth="1"/>
    <col min="3" max="3" width="41.28125" style="3" customWidth="1"/>
    <col min="4" max="4" width="36.00390625" style="3" customWidth="1"/>
    <col min="5" max="5" width="16.421875" style="3" customWidth="1"/>
    <col min="6" max="6" width="15.57421875" style="3" customWidth="1"/>
    <col min="7" max="7" width="18.00390625" style="3" customWidth="1"/>
    <col min="8" max="8" width="14.7109375" style="3" customWidth="1"/>
    <col min="9" max="16384" width="9.14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ht="20.25">
      <c r="A2" s="5"/>
      <c r="B2" s="5"/>
      <c r="C2" s="5"/>
      <c r="D2" s="5"/>
      <c r="E2" s="5"/>
      <c r="F2" s="5"/>
      <c r="G2" s="5"/>
      <c r="H2" s="5"/>
    </row>
    <row r="3" spans="1:5" ht="20.25">
      <c r="A3" s="6" t="s">
        <v>61</v>
      </c>
      <c r="B3" s="9"/>
      <c r="C3" s="7"/>
      <c r="D3" s="7"/>
      <c r="E3" s="8"/>
    </row>
    <row r="4" spans="1:5" ht="23.25">
      <c r="A4" s="6" t="s">
        <v>62</v>
      </c>
      <c r="B4" s="9"/>
      <c r="C4" s="7" t="s">
        <v>3</v>
      </c>
      <c r="D4" s="7"/>
      <c r="E4" s="7" t="s">
        <v>4</v>
      </c>
    </row>
    <row r="5" spans="1:5" ht="20.25">
      <c r="A5" s="6" t="s">
        <v>5</v>
      </c>
      <c r="B5" s="6">
        <v>0.5104166666666666</v>
      </c>
      <c r="C5" s="7" t="s">
        <v>6</v>
      </c>
      <c r="D5" s="7"/>
      <c r="E5" s="7" t="s">
        <v>63</v>
      </c>
    </row>
    <row r="6" spans="1:7" ht="20.25">
      <c r="A6" s="6"/>
      <c r="B6" s="10"/>
      <c r="E6" s="7"/>
      <c r="F6" s="7"/>
      <c r="G6" s="7"/>
    </row>
    <row r="7" spans="1:8" ht="20.25">
      <c r="A7" s="13" t="s">
        <v>8</v>
      </c>
      <c r="B7" s="60" t="s">
        <v>9</v>
      </c>
      <c r="C7" s="13" t="s">
        <v>10</v>
      </c>
      <c r="D7" s="13" t="s">
        <v>11</v>
      </c>
      <c r="E7" s="13" t="s">
        <v>12</v>
      </c>
      <c r="F7" s="61" t="s">
        <v>13</v>
      </c>
      <c r="G7" s="61" t="s">
        <v>14</v>
      </c>
      <c r="H7" s="14" t="s">
        <v>15</v>
      </c>
    </row>
    <row r="8" spans="1:8" ht="21.75">
      <c r="A8" s="62"/>
      <c r="B8" s="63"/>
      <c r="C8" s="64"/>
      <c r="D8" s="64"/>
      <c r="E8" s="64"/>
      <c r="F8" s="64"/>
      <c r="G8" s="67"/>
      <c r="H8" s="65"/>
    </row>
    <row r="9" spans="1:8" ht="22.5">
      <c r="A9" s="53" t="s">
        <v>64</v>
      </c>
      <c r="B9" s="22">
        <f>B5</f>
        <v>0.5104166666666666</v>
      </c>
      <c r="C9" s="25" t="s">
        <v>65</v>
      </c>
      <c r="D9" s="25" t="s">
        <v>44</v>
      </c>
      <c r="E9" s="25"/>
      <c r="F9" s="25"/>
      <c r="G9" s="67">
        <v>0.625</v>
      </c>
      <c r="H9" s="65" t="s">
        <v>66</v>
      </c>
    </row>
    <row r="10" spans="1:8" ht="21.75">
      <c r="A10" s="53" t="s">
        <v>67</v>
      </c>
      <c r="B10" s="22">
        <f>B9+Sheet1!$B$12</f>
        <v>0.5159722222222222</v>
      </c>
      <c r="C10" s="25" t="s">
        <v>68</v>
      </c>
      <c r="D10" s="25" t="s">
        <v>69</v>
      </c>
      <c r="E10" s="25"/>
      <c r="F10" s="25"/>
      <c r="G10" s="26">
        <v>0.6859999999999999</v>
      </c>
      <c r="H10" s="27" t="s">
        <v>26</v>
      </c>
    </row>
    <row r="11" spans="1:8" ht="20.25">
      <c r="A11" s="53" t="s">
        <v>70</v>
      </c>
      <c r="B11" s="22">
        <f>B10+Sheet1!$B$12</f>
        <v>0.5215277777777777</v>
      </c>
      <c r="C11" s="25" t="s">
        <v>71</v>
      </c>
      <c r="D11" s="24" t="s">
        <v>69</v>
      </c>
      <c r="E11" s="25"/>
      <c r="F11" s="25"/>
      <c r="G11" s="26">
        <v>0.606</v>
      </c>
      <c r="H11" s="43"/>
    </row>
    <row r="12" spans="1:8" ht="21.75">
      <c r="A12" s="53" t="s">
        <v>72</v>
      </c>
      <c r="B12" s="22">
        <f>B11+Sheet1!$B$12</f>
        <v>0.5270833333333332</v>
      </c>
      <c r="C12" s="25" t="s">
        <v>73</v>
      </c>
      <c r="D12" s="25" t="s">
        <v>48</v>
      </c>
      <c r="E12" s="25"/>
      <c r="F12" s="25"/>
      <c r="G12" s="26">
        <v>0.644</v>
      </c>
      <c r="H12" s="43" t="s">
        <v>33</v>
      </c>
    </row>
    <row r="13" spans="1:8" ht="20.25">
      <c r="A13" s="53" t="s">
        <v>74</v>
      </c>
      <c r="B13" s="22">
        <f>B12+Sheet1!$B$12</f>
        <v>0.5326388888888888</v>
      </c>
      <c r="C13" s="25" t="s">
        <v>75</v>
      </c>
      <c r="D13" s="25" t="s">
        <v>48</v>
      </c>
      <c r="E13" s="25"/>
      <c r="F13" s="25"/>
      <c r="G13" s="26"/>
      <c r="H13" s="43" t="s">
        <v>45</v>
      </c>
    </row>
    <row r="14" spans="1:8" ht="21.75">
      <c r="A14" s="53" t="s">
        <v>76</v>
      </c>
      <c r="B14" s="22">
        <f>B13+Sheet1!$B$12</f>
        <v>0.5381944444444443</v>
      </c>
      <c r="C14" s="25" t="s">
        <v>77</v>
      </c>
      <c r="D14" s="25" t="s">
        <v>48</v>
      </c>
      <c r="E14" s="25"/>
      <c r="F14" s="25"/>
      <c r="G14" s="26">
        <v>0.6779999999999999</v>
      </c>
      <c r="H14" s="43" t="s">
        <v>30</v>
      </c>
    </row>
    <row r="15" spans="1:8" ht="21.75">
      <c r="A15" s="53" t="s">
        <v>78</v>
      </c>
      <c r="B15" s="22">
        <f>B14+Sheet1!$B$12</f>
        <v>0.5437499999999998</v>
      </c>
      <c r="C15" s="25" t="s">
        <v>79</v>
      </c>
      <c r="D15" s="25" t="s">
        <v>80</v>
      </c>
      <c r="E15" s="25"/>
      <c r="F15" s="25"/>
      <c r="G15" s="26">
        <v>0.639</v>
      </c>
      <c r="H15" s="43" t="s">
        <v>49</v>
      </c>
    </row>
    <row r="16" spans="1:8" ht="21.75">
      <c r="A16" s="53" t="s">
        <v>81</v>
      </c>
      <c r="B16" s="22">
        <f>B15+Sheet1!$B$12</f>
        <v>0.5493055555555554</v>
      </c>
      <c r="C16" s="25" t="s">
        <v>82</v>
      </c>
      <c r="D16" s="25" t="s">
        <v>80</v>
      </c>
      <c r="E16" s="25"/>
      <c r="F16" s="25"/>
      <c r="G16" s="26">
        <v>0.642</v>
      </c>
      <c r="H16" s="43" t="s">
        <v>39</v>
      </c>
    </row>
    <row r="17" spans="1:8" ht="20.25">
      <c r="A17" s="53"/>
      <c r="B17" s="22">
        <f>B16+Sheet1!$B$12</f>
        <v>0.5548611111111109</v>
      </c>
      <c r="C17" s="25"/>
      <c r="D17" s="25"/>
      <c r="E17" s="25"/>
      <c r="F17" s="25"/>
      <c r="G17" s="26"/>
      <c r="H17" s="43"/>
    </row>
    <row r="18" spans="1:8" ht="20.25">
      <c r="A18" s="66"/>
      <c r="B18" s="29"/>
      <c r="C18" s="30"/>
      <c r="D18" s="30"/>
      <c r="E18" s="30"/>
      <c r="F18" s="30"/>
      <c r="G18" s="31"/>
      <c r="H18" s="32"/>
    </row>
    <row r="19" spans="1:8" ht="20.25" hidden="1">
      <c r="A19" s="33"/>
      <c r="B19" s="34"/>
      <c r="C19" s="35"/>
      <c r="D19" s="35"/>
      <c r="E19" s="35"/>
      <c r="F19" s="36"/>
      <c r="G19" s="37"/>
      <c r="H19" s="38"/>
    </row>
    <row r="20" spans="1:10" ht="20.25" hidden="1">
      <c r="A20" s="39"/>
      <c r="B20" s="40"/>
      <c r="C20" s="25"/>
      <c r="D20" s="25"/>
      <c r="E20" s="25"/>
      <c r="F20" s="41"/>
      <c r="G20" s="42"/>
      <c r="H20" s="43"/>
      <c r="J20" s="44"/>
    </row>
    <row r="21" spans="1:8" ht="20.25" hidden="1">
      <c r="A21" s="39"/>
      <c r="B21" s="40"/>
      <c r="C21" s="25"/>
      <c r="D21" s="25"/>
      <c r="E21" s="25"/>
      <c r="F21" s="41"/>
      <c r="G21" s="45"/>
      <c r="H21" s="43"/>
    </row>
    <row r="22" spans="1:8" ht="20.25" hidden="1">
      <c r="A22" s="39"/>
      <c r="B22" s="40"/>
      <c r="C22" s="25"/>
      <c r="D22" s="25"/>
      <c r="E22" s="25"/>
      <c r="F22" s="41"/>
      <c r="G22" s="41"/>
      <c r="H22" s="43"/>
    </row>
    <row r="23" spans="1:8" ht="20.25" hidden="1">
      <c r="A23" s="39"/>
      <c r="B23" s="40"/>
      <c r="C23" s="25"/>
      <c r="D23" s="25"/>
      <c r="E23" s="25"/>
      <c r="F23" s="41"/>
      <c r="G23" s="42"/>
      <c r="H23" s="43"/>
    </row>
    <row r="24" spans="1:8" ht="20.25" hidden="1">
      <c r="A24" s="39"/>
      <c r="B24" s="40"/>
      <c r="C24" s="25"/>
      <c r="D24" s="25"/>
      <c r="E24" s="25"/>
      <c r="F24" s="41"/>
      <c r="G24" s="42"/>
      <c r="H24" s="43"/>
    </row>
    <row r="25" spans="1:8" ht="20.25" hidden="1">
      <c r="A25" s="39"/>
      <c r="B25" s="46"/>
      <c r="C25" s="30"/>
      <c r="D25" s="30"/>
      <c r="E25" s="30"/>
      <c r="F25" s="47"/>
      <c r="G25" s="47"/>
      <c r="H25" s="32"/>
    </row>
  </sheetData>
  <sheetProtection selectLockedCells="1" selectUnlockedCells="1"/>
  <mergeCells count="1">
    <mergeCell ref="A1:H1"/>
  </mergeCells>
  <printOptions horizontalCentered="1" verticalCentered="1"/>
  <pageMargins left="0.5097222222222222" right="0.5" top="0.4201388888888889" bottom="0.55972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6.7109375" style="1" customWidth="1"/>
    <col min="2" max="2" width="30.7109375" style="2" customWidth="1"/>
    <col min="3" max="3" width="41.28125" style="3" customWidth="1"/>
    <col min="4" max="4" width="36.8515625" style="3" customWidth="1"/>
    <col min="5" max="5" width="16.421875" style="3" customWidth="1"/>
    <col min="6" max="6" width="15.57421875" style="3" customWidth="1"/>
    <col min="7" max="7" width="18.00390625" style="3" customWidth="1"/>
    <col min="8" max="8" width="15.8515625" style="3" customWidth="1"/>
    <col min="9" max="16384" width="9.14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ht="20.25">
      <c r="A2" s="5"/>
      <c r="B2" s="5"/>
      <c r="C2" s="5"/>
      <c r="D2" s="5"/>
      <c r="E2" s="5"/>
      <c r="F2" s="5"/>
      <c r="G2" s="5"/>
      <c r="H2" s="5"/>
    </row>
    <row r="3" spans="1:5" ht="20.25">
      <c r="A3" s="6" t="s">
        <v>83</v>
      </c>
      <c r="B3" s="9"/>
      <c r="C3" s="7"/>
      <c r="D3" s="7"/>
      <c r="E3" s="8"/>
    </row>
    <row r="4" spans="1:5" ht="23.25">
      <c r="A4" s="6" t="s">
        <v>84</v>
      </c>
      <c r="B4" s="9"/>
      <c r="C4" s="7" t="s">
        <v>3</v>
      </c>
      <c r="D4" s="7"/>
      <c r="E4" s="7" t="s">
        <v>4</v>
      </c>
    </row>
    <row r="5" spans="1:5" ht="20.25">
      <c r="A5" s="6" t="s">
        <v>5</v>
      </c>
      <c r="B5" s="6">
        <v>0.5625</v>
      </c>
      <c r="C5" s="7" t="s">
        <v>6</v>
      </c>
      <c r="D5" s="7"/>
      <c r="E5" s="7" t="s">
        <v>85</v>
      </c>
    </row>
    <row r="6" spans="1:7" ht="20.25">
      <c r="A6" s="6"/>
      <c r="B6" s="10"/>
      <c r="E6" s="7"/>
      <c r="F6" s="7"/>
      <c r="G6" s="7"/>
    </row>
    <row r="7" spans="1:8" ht="20.25">
      <c r="A7" s="13" t="s">
        <v>8</v>
      </c>
      <c r="B7" s="60" t="s">
        <v>9</v>
      </c>
      <c r="C7" s="13" t="s">
        <v>10</v>
      </c>
      <c r="D7" s="13" t="s">
        <v>11</v>
      </c>
      <c r="E7" s="13" t="s">
        <v>12</v>
      </c>
      <c r="F7" s="61" t="s">
        <v>13</v>
      </c>
      <c r="G7" s="61" t="s">
        <v>14</v>
      </c>
      <c r="H7" s="14" t="s">
        <v>15</v>
      </c>
    </row>
    <row r="8" spans="1:8" ht="20.25">
      <c r="A8" s="62"/>
      <c r="B8" s="63"/>
      <c r="C8" s="64"/>
      <c r="D8" s="64"/>
      <c r="E8" s="64"/>
      <c r="F8" s="64"/>
      <c r="G8" s="64"/>
      <c r="H8" s="65"/>
    </row>
    <row r="9" spans="1:8" ht="21.75">
      <c r="A9" s="53" t="s">
        <v>53</v>
      </c>
      <c r="B9" s="22">
        <f>B5</f>
        <v>0.5625</v>
      </c>
      <c r="C9" s="25" t="s">
        <v>54</v>
      </c>
      <c r="D9" s="25" t="s">
        <v>55</v>
      </c>
      <c r="E9" s="25"/>
      <c r="F9" s="25"/>
      <c r="G9" s="26">
        <v>0.7020000000000001</v>
      </c>
      <c r="H9" s="27" t="s">
        <v>49</v>
      </c>
    </row>
    <row r="10" spans="1:8" ht="21.75">
      <c r="A10" s="53" t="s">
        <v>27</v>
      </c>
      <c r="B10" s="22">
        <f>B9+Sheet1!$B$12</f>
        <v>0.5680555555555555</v>
      </c>
      <c r="C10" s="25" t="s">
        <v>28</v>
      </c>
      <c r="D10" s="25" t="s">
        <v>29</v>
      </c>
      <c r="E10" s="25"/>
      <c r="F10" s="25"/>
      <c r="G10" s="26">
        <v>0.735</v>
      </c>
      <c r="H10" s="27" t="s">
        <v>26</v>
      </c>
    </row>
    <row r="11" spans="1:8" ht="21.75">
      <c r="A11" s="53" t="s">
        <v>86</v>
      </c>
      <c r="B11" s="22">
        <f>B10+Sheet1!$B$12</f>
        <v>0.5736111111111111</v>
      </c>
      <c r="C11" s="25" t="s">
        <v>87</v>
      </c>
      <c r="D11" s="24" t="s">
        <v>55</v>
      </c>
      <c r="E11" s="25"/>
      <c r="F11" s="25"/>
      <c r="G11" s="26">
        <v>0.7020000000000001</v>
      </c>
      <c r="H11" s="43" t="s">
        <v>58</v>
      </c>
    </row>
    <row r="12" spans="1:8" ht="21.75">
      <c r="A12" s="53" t="s">
        <v>88</v>
      </c>
      <c r="B12" s="22">
        <f>B11+Sheet1!$B$12</f>
        <v>0.5791666666666666</v>
      </c>
      <c r="C12" s="25" t="s">
        <v>89</v>
      </c>
      <c r="D12" s="25" t="s">
        <v>38</v>
      </c>
      <c r="E12" s="25"/>
      <c r="F12" s="25"/>
      <c r="G12" s="26">
        <v>0.7190000000000001</v>
      </c>
      <c r="H12" s="43" t="s">
        <v>33</v>
      </c>
    </row>
    <row r="13" spans="1:8" ht="21.75">
      <c r="A13" s="53" t="s">
        <v>76</v>
      </c>
      <c r="B13" s="22">
        <f>B12+Sheet1!$B$12</f>
        <v>0.5847222222222221</v>
      </c>
      <c r="C13" s="25" t="s">
        <v>90</v>
      </c>
      <c r="D13" s="25" t="s">
        <v>48</v>
      </c>
      <c r="E13" s="25"/>
      <c r="F13" s="25"/>
      <c r="G13" s="26">
        <v>0.7120000000000001</v>
      </c>
      <c r="H13" s="43" t="s">
        <v>39</v>
      </c>
    </row>
    <row r="14" spans="1:8" ht="20.25">
      <c r="A14" s="53" t="s">
        <v>91</v>
      </c>
      <c r="B14" s="22">
        <f>B13+Sheet1!$B$12</f>
        <v>0.5902777777777777</v>
      </c>
      <c r="C14" s="25" t="s">
        <v>92</v>
      </c>
      <c r="D14" s="25" t="s">
        <v>18</v>
      </c>
      <c r="E14" s="25"/>
      <c r="F14" s="25"/>
      <c r="G14" s="26">
        <v>0.6579999999999999</v>
      </c>
      <c r="H14" s="43"/>
    </row>
    <row r="15" spans="1:8" ht="21.75">
      <c r="A15" s="53" t="s">
        <v>93</v>
      </c>
      <c r="B15" s="22">
        <f>B14+Sheet1!$B$12</f>
        <v>0.5958333333333332</v>
      </c>
      <c r="C15" s="25" t="s">
        <v>94</v>
      </c>
      <c r="D15" s="25" t="s">
        <v>24</v>
      </c>
      <c r="E15" s="25"/>
      <c r="F15" s="25"/>
      <c r="G15" s="26">
        <v>0.733</v>
      </c>
      <c r="H15" s="43" t="s">
        <v>30</v>
      </c>
    </row>
    <row r="16" spans="1:8" ht="20.25">
      <c r="A16" s="53" t="s">
        <v>95</v>
      </c>
      <c r="B16" s="22">
        <f>B15+Sheet1!$B$12</f>
        <v>0.6013888888888888</v>
      </c>
      <c r="C16" s="25" t="s">
        <v>68</v>
      </c>
      <c r="D16" s="25" t="s">
        <v>69</v>
      </c>
      <c r="E16" s="25"/>
      <c r="F16" s="25"/>
      <c r="G16" s="26">
        <v>0.696</v>
      </c>
      <c r="H16" s="43"/>
    </row>
    <row r="17" spans="1:8" ht="20.25">
      <c r="A17" s="53"/>
      <c r="B17" s="22">
        <f>B16+Sheet1!$B$12</f>
        <v>0.6069444444444443</v>
      </c>
      <c r="C17" s="25"/>
      <c r="D17" s="25"/>
      <c r="E17" s="25"/>
      <c r="F17" s="25"/>
      <c r="G17" s="26"/>
      <c r="H17" s="43"/>
    </row>
    <row r="18" spans="1:8" ht="20.25">
      <c r="A18" s="66"/>
      <c r="B18" s="29"/>
      <c r="C18" s="30"/>
      <c r="D18" s="30"/>
      <c r="E18" s="30"/>
      <c r="F18" s="30"/>
      <c r="G18" s="31"/>
      <c r="H18" s="32"/>
    </row>
    <row r="19" spans="1:8" ht="20.25" hidden="1">
      <c r="A19" s="33"/>
      <c r="B19" s="34"/>
      <c r="C19" s="35"/>
      <c r="D19" s="35"/>
      <c r="E19" s="35"/>
      <c r="F19" s="36"/>
      <c r="G19" s="37"/>
      <c r="H19" s="38"/>
    </row>
    <row r="20" spans="1:10" ht="20.25" hidden="1">
      <c r="A20" s="39"/>
      <c r="B20" s="40"/>
      <c r="C20" s="25"/>
      <c r="D20" s="25"/>
      <c r="E20" s="25"/>
      <c r="F20" s="41"/>
      <c r="G20" s="42"/>
      <c r="H20" s="43"/>
      <c r="J20" s="44"/>
    </row>
    <row r="21" spans="1:8" ht="20.25" hidden="1">
      <c r="A21" s="39"/>
      <c r="B21" s="40"/>
      <c r="C21" s="25"/>
      <c r="D21" s="25"/>
      <c r="E21" s="25"/>
      <c r="F21" s="41"/>
      <c r="G21" s="45"/>
      <c r="H21" s="43"/>
    </row>
    <row r="22" spans="1:8" ht="20.25" hidden="1">
      <c r="A22" s="39"/>
      <c r="B22" s="40"/>
      <c r="C22" s="25"/>
      <c r="D22" s="25"/>
      <c r="E22" s="25"/>
      <c r="F22" s="41"/>
      <c r="G22" s="41"/>
      <c r="H22" s="43"/>
    </row>
    <row r="23" spans="1:8" ht="20.25" hidden="1">
      <c r="A23" s="39"/>
      <c r="B23" s="40"/>
      <c r="C23" s="25"/>
      <c r="D23" s="25"/>
      <c r="E23" s="25"/>
      <c r="F23" s="41"/>
      <c r="G23" s="42"/>
      <c r="H23" s="43"/>
    </row>
    <row r="24" spans="1:8" ht="20.25" hidden="1">
      <c r="A24" s="39"/>
      <c r="B24" s="40"/>
      <c r="C24" s="25"/>
      <c r="D24" s="25"/>
      <c r="E24" s="25"/>
      <c r="F24" s="41"/>
      <c r="G24" s="42"/>
      <c r="H24" s="43"/>
    </row>
    <row r="25" spans="1:8" ht="20.25" hidden="1">
      <c r="A25" s="39"/>
      <c r="B25" s="46"/>
      <c r="C25" s="30"/>
      <c r="D25" s="30"/>
      <c r="E25" s="30"/>
      <c r="F25" s="47"/>
      <c r="G25" s="47"/>
      <c r="H25" s="32"/>
    </row>
  </sheetData>
  <sheetProtection selectLockedCells="1" selectUnlockedCells="1"/>
  <mergeCells count="1">
    <mergeCell ref="A1:H1"/>
  </mergeCells>
  <printOptions horizontalCentered="1" verticalCentered="1"/>
  <pageMargins left="0.5097222222222222" right="0.5" top="0.4201388888888889" bottom="0.5597222222222222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 topLeftCell="A5">
      <selection activeCell="H10" sqref="H10"/>
    </sheetView>
  </sheetViews>
  <sheetFormatPr defaultColWidth="9.140625" defaultRowHeight="12.75"/>
  <cols>
    <col min="1" max="1" width="43.8515625" style="1" customWidth="1"/>
    <col min="2" max="2" width="30.7109375" style="2" customWidth="1"/>
    <col min="3" max="3" width="41.28125" style="3" customWidth="1"/>
    <col min="4" max="4" width="33.28125" style="3" customWidth="1"/>
    <col min="5" max="5" width="16.421875" style="3" customWidth="1"/>
    <col min="6" max="6" width="15.57421875" style="3" customWidth="1"/>
    <col min="7" max="7" width="18.00390625" style="3" customWidth="1"/>
    <col min="8" max="8" width="15.8515625" style="3" customWidth="1"/>
    <col min="9" max="16384" width="9.14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ht="20.25">
      <c r="A2" s="5"/>
      <c r="B2" s="5"/>
      <c r="C2" s="5"/>
      <c r="D2" s="5"/>
      <c r="E2" s="5"/>
      <c r="F2" s="5"/>
      <c r="G2" s="5"/>
      <c r="H2" s="5"/>
    </row>
    <row r="3" spans="1:5" ht="20.25">
      <c r="A3" s="6" t="s">
        <v>96</v>
      </c>
      <c r="B3" s="9"/>
      <c r="C3" s="7"/>
      <c r="D3" s="7"/>
      <c r="E3" s="8"/>
    </row>
    <row r="4" spans="1:5" ht="23.25">
      <c r="A4" s="6" t="s">
        <v>97</v>
      </c>
      <c r="B4" s="9"/>
      <c r="C4" s="7" t="s">
        <v>3</v>
      </c>
      <c r="D4" s="7"/>
      <c r="E4" s="7" t="s">
        <v>4</v>
      </c>
    </row>
    <row r="5" spans="1:5" ht="20.25">
      <c r="A5" s="6" t="s">
        <v>5</v>
      </c>
      <c r="B5" s="6">
        <v>0.6145833333333334</v>
      </c>
      <c r="C5" s="7" t="s">
        <v>6</v>
      </c>
      <c r="D5" s="7"/>
      <c r="E5" s="7" t="s">
        <v>85</v>
      </c>
    </row>
    <row r="6" spans="1:7" ht="20.25">
      <c r="A6" s="6"/>
      <c r="B6" s="10"/>
      <c r="E6" s="7"/>
      <c r="F6" s="7"/>
      <c r="G6" s="7"/>
    </row>
    <row r="7" spans="1:8" ht="20.25">
      <c r="A7" s="13" t="s">
        <v>8</v>
      </c>
      <c r="B7" s="60" t="s">
        <v>9</v>
      </c>
      <c r="C7" s="13" t="s">
        <v>10</v>
      </c>
      <c r="D7" s="13" t="s">
        <v>11</v>
      </c>
      <c r="E7" s="13" t="s">
        <v>12</v>
      </c>
      <c r="F7" s="61" t="s">
        <v>13</v>
      </c>
      <c r="G7" s="61" t="s">
        <v>14</v>
      </c>
      <c r="H7" s="14" t="s">
        <v>15</v>
      </c>
    </row>
    <row r="8" spans="1:8" ht="20.25">
      <c r="A8" s="62"/>
      <c r="B8" s="63"/>
      <c r="C8" s="64"/>
      <c r="D8" s="64"/>
      <c r="E8" s="64"/>
      <c r="F8" s="64"/>
      <c r="G8" s="64"/>
      <c r="H8" s="65"/>
    </row>
    <row r="9" spans="1:8" ht="20.25">
      <c r="A9" s="53" t="s">
        <v>98</v>
      </c>
      <c r="B9" s="22">
        <f>B5</f>
        <v>0.6145833333333334</v>
      </c>
      <c r="C9" s="25" t="s">
        <v>99</v>
      </c>
      <c r="D9" s="25" t="s">
        <v>55</v>
      </c>
      <c r="E9" s="25"/>
      <c r="F9" s="25"/>
      <c r="G9" s="26"/>
      <c r="H9" s="27" t="s">
        <v>45</v>
      </c>
    </row>
    <row r="10" spans="1:8" ht="21.75">
      <c r="A10" s="53" t="s">
        <v>100</v>
      </c>
      <c r="B10" s="22">
        <f>B9+Sheet1!$B$12</f>
        <v>0.6201388888888889</v>
      </c>
      <c r="C10" s="25" t="s">
        <v>101</v>
      </c>
      <c r="D10" s="25" t="s">
        <v>29</v>
      </c>
      <c r="E10" s="25"/>
      <c r="F10" s="25"/>
      <c r="G10" s="26">
        <v>0.65</v>
      </c>
      <c r="H10" s="27" t="s">
        <v>33</v>
      </c>
    </row>
    <row r="11" spans="1:8" ht="21.75">
      <c r="A11" s="53" t="s">
        <v>102</v>
      </c>
      <c r="B11" s="22">
        <f>B10+Sheet1!$B$12</f>
        <v>0.6256944444444444</v>
      </c>
      <c r="C11" s="25" t="s">
        <v>103</v>
      </c>
      <c r="D11" s="24" t="s">
        <v>52</v>
      </c>
      <c r="E11" s="25"/>
      <c r="F11" s="25"/>
      <c r="G11" s="26">
        <v>0.675</v>
      </c>
      <c r="H11" s="43" t="s">
        <v>30</v>
      </c>
    </row>
    <row r="12" spans="1:8" ht="21.75">
      <c r="A12" s="53" t="s">
        <v>104</v>
      </c>
      <c r="B12" s="22">
        <f>B11+Sheet1!$B$12</f>
        <v>0.63125</v>
      </c>
      <c r="C12" s="25" t="s">
        <v>105</v>
      </c>
      <c r="D12" s="25" t="s">
        <v>18</v>
      </c>
      <c r="E12" s="25"/>
      <c r="F12" s="25"/>
      <c r="G12" s="26">
        <v>0.722</v>
      </c>
      <c r="H12" s="43" t="s">
        <v>26</v>
      </c>
    </row>
    <row r="13" spans="1:8" ht="20.25">
      <c r="A13" s="53" t="s">
        <v>106</v>
      </c>
      <c r="B13" s="22">
        <f>B12+Sheet1!$B$12</f>
        <v>0.6368055555555555</v>
      </c>
      <c r="C13" s="25" t="s">
        <v>99</v>
      </c>
      <c r="D13" s="25" t="s">
        <v>55</v>
      </c>
      <c r="E13" s="25"/>
      <c r="F13" s="25"/>
      <c r="G13" s="26"/>
      <c r="H13" s="43" t="s">
        <v>45</v>
      </c>
    </row>
    <row r="14" spans="1:8" ht="20.25">
      <c r="A14" s="53"/>
      <c r="B14" s="22">
        <f>B13+Sheet1!$B$12</f>
        <v>0.642361111111111</v>
      </c>
      <c r="C14" s="25"/>
      <c r="D14" s="25"/>
      <c r="E14" s="25"/>
      <c r="F14" s="25"/>
      <c r="G14" s="26"/>
      <c r="H14" s="43"/>
    </row>
    <row r="15" spans="1:8" ht="21">
      <c r="A15" s="66"/>
      <c r="B15" s="29"/>
      <c r="C15" s="30"/>
      <c r="D15" s="30"/>
      <c r="E15" s="30"/>
      <c r="F15" s="30"/>
      <c r="G15" s="31"/>
      <c r="H15" s="32"/>
    </row>
    <row r="16" spans="1:8" ht="20.25" hidden="1">
      <c r="A16" s="33"/>
      <c r="B16" s="34"/>
      <c r="C16" s="35"/>
      <c r="D16" s="35"/>
      <c r="E16" s="35"/>
      <c r="F16" s="36"/>
      <c r="G16" s="37"/>
      <c r="H16" s="38"/>
    </row>
    <row r="17" spans="1:10" ht="20.25" hidden="1">
      <c r="A17" s="39"/>
      <c r="B17" s="40"/>
      <c r="C17" s="25"/>
      <c r="D17" s="25"/>
      <c r="E17" s="25"/>
      <c r="F17" s="41"/>
      <c r="G17" s="42"/>
      <c r="H17" s="43"/>
      <c r="J17" s="44"/>
    </row>
    <row r="18" spans="1:8" ht="20.25" hidden="1">
      <c r="A18" s="39"/>
      <c r="B18" s="40"/>
      <c r="C18" s="25"/>
      <c r="D18" s="25"/>
      <c r="E18" s="25"/>
      <c r="F18" s="41"/>
      <c r="G18" s="45"/>
      <c r="H18" s="43"/>
    </row>
    <row r="19" spans="1:8" ht="20.25" hidden="1">
      <c r="A19" s="39"/>
      <c r="B19" s="40"/>
      <c r="C19" s="25"/>
      <c r="D19" s="25"/>
      <c r="E19" s="25"/>
      <c r="F19" s="41"/>
      <c r="G19" s="41"/>
      <c r="H19" s="43"/>
    </row>
    <row r="20" spans="1:8" ht="20.25" hidden="1">
      <c r="A20" s="39"/>
      <c r="B20" s="40"/>
      <c r="C20" s="25"/>
      <c r="D20" s="25"/>
      <c r="E20" s="25"/>
      <c r="F20" s="41"/>
      <c r="G20" s="42"/>
      <c r="H20" s="43"/>
    </row>
    <row r="21" spans="1:8" ht="20.25" hidden="1">
      <c r="A21" s="39"/>
      <c r="B21" s="40"/>
      <c r="C21" s="25"/>
      <c r="D21" s="25"/>
      <c r="E21" s="25"/>
      <c r="F21" s="41"/>
      <c r="G21" s="42"/>
      <c r="H21" s="43"/>
    </row>
    <row r="22" spans="1:8" ht="20.25" hidden="1">
      <c r="A22" s="39"/>
      <c r="B22" s="46"/>
      <c r="C22" s="30"/>
      <c r="D22" s="30"/>
      <c r="E22" s="30"/>
      <c r="F22" s="47"/>
      <c r="G22" s="47"/>
      <c r="H22" s="32"/>
    </row>
  </sheetData>
  <sheetProtection selectLockedCells="1" selectUnlockedCells="1"/>
  <mergeCells count="1">
    <mergeCell ref="A1:H1"/>
  </mergeCells>
  <printOptions horizontalCentered="1" verticalCentered="1"/>
  <pageMargins left="0.5097222222222222" right="0.5" top="0.4201388888888889" bottom="0.5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H33" sqref="H33"/>
    </sheetView>
  </sheetViews>
  <sheetFormatPr defaultColWidth="9.140625" defaultRowHeight="12.75"/>
  <sheetData>
    <row r="3" spans="1:2" ht="12.75">
      <c r="A3" s="68" t="s">
        <v>107</v>
      </c>
      <c r="B3" s="68">
        <v>1</v>
      </c>
    </row>
    <row r="4" spans="1:2" ht="12.75">
      <c r="A4" s="68" t="s">
        <v>108</v>
      </c>
      <c r="B4" s="68">
        <f>B3/2</f>
        <v>0.5</v>
      </c>
    </row>
    <row r="5" spans="1:2" ht="12.75">
      <c r="A5" s="68" t="s">
        <v>109</v>
      </c>
      <c r="B5" s="68">
        <f>1/24</f>
        <v>0.041666666666666664</v>
      </c>
    </row>
    <row r="6" spans="1:2" ht="12.75">
      <c r="A6" s="68" t="s">
        <v>110</v>
      </c>
      <c r="B6" s="68">
        <f>1/24/60</f>
        <v>0.0006944444444444444</v>
      </c>
    </row>
    <row r="7" spans="1:2" ht="12.75">
      <c r="A7" s="68" t="s">
        <v>111</v>
      </c>
      <c r="B7" s="68">
        <f>B6*3</f>
        <v>0.002083333333333333</v>
      </c>
    </row>
    <row r="8" spans="1:2" ht="12.75">
      <c r="A8" s="68" t="s">
        <v>112</v>
      </c>
      <c r="B8" s="68">
        <f>B6*4</f>
        <v>0.0027777777777777775</v>
      </c>
    </row>
    <row r="9" spans="1:2" ht="12.75">
      <c r="A9" s="68" t="s">
        <v>113</v>
      </c>
      <c r="B9" s="68">
        <f>B6*5</f>
        <v>0.003472222222222222</v>
      </c>
    </row>
    <row r="10" spans="1:2" ht="12.75">
      <c r="A10" s="68" t="s">
        <v>114</v>
      </c>
      <c r="B10" s="68">
        <f>B6*6</f>
        <v>0.004166666666666666</v>
      </c>
    </row>
    <row r="11" spans="1:2" ht="12.75">
      <c r="A11" s="68" t="s">
        <v>115</v>
      </c>
      <c r="B11" s="68">
        <f>B6*7</f>
        <v>0.00486111111111111</v>
      </c>
    </row>
    <row r="12" spans="1:2" ht="12.75">
      <c r="A12" s="68" t="s">
        <v>116</v>
      </c>
      <c r="B12" s="68">
        <f>B6*8</f>
        <v>0.005555555555555555</v>
      </c>
    </row>
  </sheetData>
  <sheetProtection password="CA89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3" sqref="A3"/>
    </sheetView>
  </sheetViews>
  <sheetFormatPr defaultColWidth="9.140625" defaultRowHeight="12.75"/>
  <sheetData>
    <row r="3" spans="1:2" ht="12.75">
      <c r="A3" s="68" t="s">
        <v>107</v>
      </c>
      <c r="B3" s="68">
        <v>1</v>
      </c>
    </row>
    <row r="4" spans="1:2" ht="12.75">
      <c r="A4" s="68" t="s">
        <v>108</v>
      </c>
      <c r="B4" s="68">
        <f>B3/2</f>
        <v>0.5</v>
      </c>
    </row>
    <row r="5" spans="1:2" ht="12.75">
      <c r="A5" s="68" t="s">
        <v>109</v>
      </c>
      <c r="B5" s="68">
        <f>1/24</f>
        <v>0.041666666666666664</v>
      </c>
    </row>
    <row r="6" spans="1:2" ht="12.75">
      <c r="A6" s="68" t="s">
        <v>110</v>
      </c>
      <c r="B6" s="68">
        <f>1/24/60</f>
        <v>0.0006944444444444444</v>
      </c>
    </row>
    <row r="7" spans="1:2" ht="12.75">
      <c r="A7" s="68" t="s">
        <v>111</v>
      </c>
      <c r="B7" s="68">
        <f>B6*3</f>
        <v>0.002083333333333333</v>
      </c>
    </row>
    <row r="8" spans="1:2" ht="12.75">
      <c r="A8" s="68" t="s">
        <v>112</v>
      </c>
      <c r="B8" s="68">
        <f>B6*4</f>
        <v>0.0027777777777777775</v>
      </c>
    </row>
    <row r="9" spans="1:2" ht="12.75">
      <c r="A9" s="68" t="s">
        <v>113</v>
      </c>
      <c r="B9" s="68">
        <f>B6*5</f>
        <v>0.003472222222222222</v>
      </c>
    </row>
    <row r="10" spans="1:2" ht="12.75">
      <c r="A10" s="68" t="s">
        <v>114</v>
      </c>
      <c r="B10" s="68">
        <f>B6*6</f>
        <v>0.004166666666666666</v>
      </c>
    </row>
    <row r="11" spans="1:2" ht="12.75">
      <c r="A11" s="68" t="s">
        <v>115</v>
      </c>
      <c r="B11" s="68">
        <f>B6*7</f>
        <v>0.00486111111111111</v>
      </c>
    </row>
  </sheetData>
  <sheetProtection password="DEFD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ncoombs</dc:creator>
  <cp:keywords/>
  <dc:description/>
  <cp:lastModifiedBy/>
  <cp:lastPrinted>2017-05-31T18:44:53Z</cp:lastPrinted>
  <dcterms:created xsi:type="dcterms:W3CDTF">2007-09-24T13:15:51Z</dcterms:created>
  <dcterms:modified xsi:type="dcterms:W3CDTF">2017-06-08T14:06:22Z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-1649596944</vt:i4>
  </property>
  <property fmtid="{D5CDD505-2E9C-101B-9397-08002B2CF9AE}" pid="3" name="_AuthorEmail">
    <vt:lpwstr>nicola.coombs@airbus.com</vt:lpwstr>
  </property>
  <property fmtid="{D5CDD505-2E9C-101B-9397-08002B2CF9AE}" pid="4" name="_AuthorEmailDisplayName">
    <vt:lpwstr>COOMBS, Nicola</vt:lpwstr>
  </property>
  <property fmtid="{D5CDD505-2E9C-101B-9397-08002B2CF9AE}" pid="5" name="_EmailSubject">
    <vt:lpwstr>DTM area 9 qualifier 2017.xls</vt:lpwstr>
  </property>
  <property fmtid="{D5CDD505-2E9C-101B-9397-08002B2CF9AE}" pid="6" name="_NewReviewCycle">
    <vt:lpwstr/>
  </property>
  <property fmtid="{D5CDD505-2E9C-101B-9397-08002B2CF9AE}" pid="7" name="_PreviousAdHocReviewCycleID">
    <vt:i4>1440989243</vt:i4>
  </property>
</Properties>
</file>